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usmtg-my.sharepoint.com/personal/vbannon_usmtg_com/Documents/Documents and Resources/Docs/Calculators/"/>
    </mc:Choice>
  </mc:AlternateContent>
  <xr:revisionPtr revIDLastSave="9" documentId="8_{E154DDAD-2775-4E5B-8714-CE8249DE98DD}" xr6:coauthVersionLast="47" xr6:coauthVersionMax="47" xr10:uidLastSave="{ED2A39BD-2DA8-436D-BF0C-048C0D95958A}"/>
  <bookViews>
    <workbookView xWindow="-28920" yWindow="1785" windowWidth="29040" windowHeight="15840" xr2:uid="{00000000-000D-0000-FFFF-FFFF00000000}"/>
  </bookViews>
  <sheets>
    <sheet name="2-1 BuyDown - With Escrows" sheetId="3" r:id="rId1"/>
    <sheet name="2-1 BuyDown - No Escrows " sheetId="5" r:id="rId2"/>
  </sheets>
  <definedNames>
    <definedName name="_xlnm.Print_Area" localSheetId="1">'2-1 BuyDown - No Escrows '!$A$1:$J$23</definedName>
    <definedName name="_xlnm.Print_Area" localSheetId="0">'2-1 BuyDown - With Escrows'!$1:$17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5" l="1"/>
  <c r="H14" i="5"/>
  <c r="C14" i="5"/>
  <c r="H13" i="5"/>
  <c r="C13" i="5"/>
  <c r="E9" i="5"/>
  <c r="H14" i="3"/>
  <c r="C14" i="3"/>
  <c r="H13" i="3"/>
  <c r="C13" i="3"/>
  <c r="E9" i="3"/>
  <c r="E8" i="3" s="1"/>
  <c r="D14" i="3" s="1"/>
  <c r="E13" i="3" l="1"/>
  <c r="G13" i="3" s="1"/>
  <c r="E13" i="5"/>
  <c r="F13" i="5" s="1"/>
  <c r="I13" i="5" s="1"/>
  <c r="E14" i="5"/>
  <c r="F14" i="5" s="1"/>
  <c r="I14" i="5" s="1"/>
  <c r="E14" i="3"/>
  <c r="G14" i="3" s="1"/>
  <c r="D14" i="5"/>
  <c r="D13" i="5"/>
  <c r="D13" i="3"/>
  <c r="F13" i="3" l="1"/>
  <c r="I13" i="3" s="1"/>
  <c r="I15" i="3" s="1"/>
  <c r="I16" i="3" s="1"/>
  <c r="F14" i="3"/>
  <c r="I14" i="3" s="1"/>
  <c r="I15" i="5"/>
  <c r="I16" i="5" s="1"/>
</calcChain>
</file>

<file path=xl/sharedStrings.xml><?xml version="1.0" encoding="utf-8"?>
<sst xmlns="http://schemas.openxmlformats.org/spreadsheetml/2006/main" count="45" uniqueCount="27">
  <si>
    <t xml:space="preserve"> NQM FUNDING 2-1 BUYDOWN CALCULATOR W/ESCROWS</t>
  </si>
  <si>
    <t>Loan amount</t>
  </si>
  <si>
    <t xml:space="preserve">Purchase Price </t>
  </si>
  <si>
    <t>Property Taxes</t>
  </si>
  <si>
    <t>Interest Rate (Annual)</t>
  </si>
  <si>
    <t>Homeowners Insurance</t>
  </si>
  <si>
    <t>Loan period in years</t>
  </si>
  <si>
    <t>Number of payments per year</t>
  </si>
  <si>
    <t>PMI</t>
  </si>
  <si>
    <t>Monthly Payment</t>
  </si>
  <si>
    <t>Total Payments</t>
  </si>
  <si>
    <t>2-1 BUY DOWN</t>
  </si>
  <si>
    <t>Interest Rate</t>
  </si>
  <si>
    <t xml:space="preserve">Note Rate (6%) Payment </t>
  </si>
  <si>
    <t xml:space="preserve">Buydown Payment </t>
  </si>
  <si>
    <t>Monthly Savings</t>
  </si>
  <si>
    <t>Payment w/ Escrows</t>
  </si>
  <si>
    <t># of Payments</t>
  </si>
  <si>
    <t>Annual Monthly Savings</t>
  </si>
  <si>
    <t>Year 1</t>
  </si>
  <si>
    <t>Year 2</t>
  </si>
  <si>
    <t>2/1 Buydown Cost</t>
  </si>
  <si>
    <t xml:space="preserve">Concession Required </t>
  </si>
  <si>
    <t>* Note that all buydowns are paid by seller or Builder concessions only</t>
  </si>
  <si>
    <t>NQM FUNDING 2-1 BUYDOWN CALC W/O ESCROWS</t>
  </si>
  <si>
    <t xml:space="preserve">Note Rate Payment </t>
  </si>
  <si>
    <t>*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</si>
</sst>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0.000%"/>
  </numFmts>
  <fonts count="19" x14ac:knownFonts="1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color rgb="FF000000"/>
      <name val="Avenir Next LT Pro"/>
      <family val="2"/>
    </font>
    <font>
      <b/>
      <sz val="24"/>
      <color theme="0"/>
      <name val="Avenir Next LT Pro"/>
      <family val="2"/>
    </font>
    <font>
      <sz val="6"/>
      <color theme="0"/>
      <name val="Avenir Next LT Pro"/>
      <family val="2"/>
    </font>
    <font>
      <sz val="11"/>
      <color rgb="FF000000"/>
      <name val="Avenir Next LT Pro"/>
      <family val="2"/>
    </font>
    <font>
      <b/>
      <sz val="11"/>
      <name val="Avenir Next LT Pro"/>
      <family val="2"/>
    </font>
    <font>
      <b/>
      <sz val="11"/>
      <color theme="1"/>
      <name val="Avenir Next LT Pro"/>
      <family val="2"/>
    </font>
    <font>
      <b/>
      <sz val="11"/>
      <color theme="0"/>
      <name val="Avenir Next LT Pro"/>
      <family val="2"/>
    </font>
    <font>
      <sz val="11"/>
      <color theme="1"/>
      <name val="Avenir Next LT Pro"/>
      <family val="2"/>
    </font>
    <font>
      <i/>
      <sz val="11"/>
      <color rgb="FFFF0000"/>
      <name val="Avenir Next LT Pro"/>
      <family val="2"/>
    </font>
    <font>
      <b/>
      <sz val="11"/>
      <color rgb="FF000000"/>
      <name val="Avenir Next LT Pro"/>
      <family val="2"/>
    </font>
    <font>
      <sz val="16"/>
      <color rgb="FF000000"/>
      <name val="Avenir Next LT Pro"/>
      <family val="2"/>
    </font>
    <font>
      <b/>
      <sz val="16"/>
      <color theme="0" tint="-4.9989318521683403E-2"/>
      <name val="Avenir Next LT Pro"/>
      <family val="2"/>
    </font>
    <font>
      <b/>
      <sz val="16"/>
      <color theme="0"/>
      <name val="Avenir Next LT Pro"/>
      <family val="2"/>
    </font>
    <font>
      <i/>
      <sz val="11"/>
      <name val="Avenir Next LT Pro"/>
      <family val="2"/>
    </font>
    <font>
      <b/>
      <sz val="14"/>
      <color theme="0" tint="-4.9989318521683403E-2"/>
      <name val="Avenir Next LT Pro"/>
      <family val="2"/>
    </font>
    <font>
      <b/>
      <sz val="14"/>
      <color theme="0"/>
      <name val="Avenir Next LT Pro"/>
      <family val="2"/>
    </font>
    <font>
      <sz val="6"/>
      <color theme="0" tint="-0.249977111117893"/>
      <name val="Avenir Next LT Pro"/>
      <family val="2"/>
    </font>
  </fonts>
  <fills count="12">
    <fill>
      <patternFill patternType="none"/>
    </fill>
    <fill>
      <patternFill patternType="gray125"/>
    </fill>
    <fill>
      <patternFill patternType="solid">
        <fgColor rgb="FFE5E6E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0808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rgb="FF808080"/>
      </patternFill>
    </fill>
    <fill>
      <patternFill patternType="solid">
        <fgColor theme="4" tint="-0.249977111117893"/>
        <bgColor rgb="FF80808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rgb="FF80808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2" fillId="8" borderId="33" xfId="0" applyFont="1" applyFill="1" applyBorder="1"/>
    <xf numFmtId="0" fontId="4" fillId="8" borderId="35" xfId="0" applyFont="1" applyFill="1" applyBorder="1" applyAlignment="1">
      <alignment horizontal="center" vertical="center"/>
    </xf>
    <xf numFmtId="0" fontId="2" fillId="0" borderId="0" xfId="0" applyFont="1"/>
    <xf numFmtId="0" fontId="2" fillId="0" borderId="9" xfId="0" applyFont="1" applyBorder="1"/>
    <xf numFmtId="0" fontId="5" fillId="0" borderId="17" xfId="0" applyFont="1" applyBorder="1"/>
    <xf numFmtId="0" fontId="5" fillId="0" borderId="9" xfId="0" applyFont="1" applyBorder="1"/>
    <xf numFmtId="0" fontId="2" fillId="0" borderId="4" xfId="0" applyFont="1" applyBorder="1"/>
    <xf numFmtId="0" fontId="5" fillId="0" borderId="12" xfId="0" applyFont="1" applyBorder="1"/>
    <xf numFmtId="49" fontId="8" fillId="4" borderId="0" xfId="0" applyNumberFormat="1" applyFont="1" applyFill="1"/>
    <xf numFmtId="164" fontId="9" fillId="3" borderId="0" xfId="0" applyNumberFormat="1" applyFont="1" applyFill="1" applyAlignment="1">
      <alignment horizontal="right"/>
    </xf>
    <xf numFmtId="49" fontId="6" fillId="4" borderId="31" xfId="0" applyNumberFormat="1" applyFont="1" applyFill="1" applyBorder="1"/>
    <xf numFmtId="0" fontId="10" fillId="0" borderId="12" xfId="0" applyFont="1" applyBorder="1"/>
    <xf numFmtId="166" fontId="9" fillId="3" borderId="0" xfId="0" applyNumberFormat="1" applyFont="1" applyFill="1" applyAlignment="1">
      <alignment horizontal="right"/>
    </xf>
    <xf numFmtId="0" fontId="7" fillId="2" borderId="1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0" fontId="7" fillId="0" borderId="1" xfId="0" applyFont="1" applyBorder="1" applyAlignment="1">
      <alignment horizontal="right"/>
    </xf>
    <xf numFmtId="165" fontId="8" fillId="4" borderId="0" xfId="1" applyNumberFormat="1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right"/>
    </xf>
    <xf numFmtId="165" fontId="9" fillId="3" borderId="0" xfId="0" applyNumberFormat="1" applyFont="1" applyFill="1" applyAlignment="1">
      <alignment horizontal="right"/>
    </xf>
    <xf numFmtId="0" fontId="5" fillId="0" borderId="15" xfId="0" applyFont="1" applyBorder="1"/>
    <xf numFmtId="0" fontId="2" fillId="0" borderId="17" xfId="0" applyFont="1" applyBorder="1"/>
    <xf numFmtId="0" fontId="2" fillId="0" borderId="3" xfId="0" applyFont="1" applyBorder="1"/>
    <xf numFmtId="0" fontId="2" fillId="0" borderId="14" xfId="0" applyFont="1" applyBorder="1"/>
    <xf numFmtId="0" fontId="2" fillId="0" borderId="5" xfId="0" applyFont="1" applyBorder="1"/>
    <xf numFmtId="0" fontId="5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6" fillId="0" borderId="20" xfId="0" applyNumberFormat="1" applyFont="1" applyBorder="1" applyAlignment="1">
      <alignment horizontal="center" vertical="center"/>
    </xf>
    <xf numFmtId="165" fontId="6" fillId="5" borderId="24" xfId="0" applyNumberFormat="1" applyFont="1" applyFill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0" fontId="6" fillId="0" borderId="8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5" fontId="6" fillId="0" borderId="19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0" fontId="12" fillId="0" borderId="4" xfId="0" applyFont="1" applyBorder="1"/>
    <xf numFmtId="165" fontId="14" fillId="6" borderId="9" xfId="0" applyNumberFormat="1" applyFont="1" applyFill="1" applyBorder="1" applyAlignment="1">
      <alignment horizontal="center" vertical="center"/>
    </xf>
    <xf numFmtId="0" fontId="12" fillId="0" borderId="5" xfId="0" applyFont="1" applyBorder="1"/>
    <xf numFmtId="0" fontId="12" fillId="0" borderId="0" xfId="0" applyFont="1"/>
    <xf numFmtId="166" fontId="14" fillId="7" borderId="2" xfId="0" applyNumberFormat="1" applyFont="1" applyFill="1" applyBorder="1" applyAlignment="1">
      <alignment horizontal="center" vertical="center"/>
    </xf>
    <xf numFmtId="165" fontId="6" fillId="0" borderId="21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165" fontId="6" fillId="0" borderId="26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165" fontId="17" fillId="6" borderId="9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11" borderId="0" xfId="0" applyFont="1" applyFill="1"/>
    <xf numFmtId="0" fontId="2" fillId="10" borderId="0" xfId="0" applyFont="1" applyFill="1"/>
    <xf numFmtId="164" fontId="7" fillId="5" borderId="24" xfId="0" applyNumberFormat="1" applyFont="1" applyFill="1" applyBorder="1" applyAlignment="1" applyProtection="1">
      <alignment horizontal="right"/>
      <protection locked="0"/>
    </xf>
    <xf numFmtId="164" fontId="7" fillId="2" borderId="18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Alignment="1" applyProtection="1">
      <alignment horizontal="right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165" fontId="6" fillId="9" borderId="32" xfId="0" applyNumberFormat="1" applyFont="1" applyFill="1" applyBorder="1" applyAlignment="1" applyProtection="1">
      <alignment horizontal="center" vertical="center"/>
      <protection locked="0"/>
    </xf>
    <xf numFmtId="164" fontId="7" fillId="5" borderId="25" xfId="0" applyNumberFormat="1" applyFont="1" applyFill="1" applyBorder="1" applyAlignment="1" applyProtection="1">
      <alignment horizontal="right"/>
      <protection locked="0"/>
    </xf>
    <xf numFmtId="0" fontId="13" fillId="8" borderId="2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3" fillId="8" borderId="34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left"/>
    </xf>
    <xf numFmtId="49" fontId="6" fillId="4" borderId="20" xfId="0" applyNumberFormat="1" applyFont="1" applyFill="1" applyBorder="1" applyAlignment="1">
      <alignment horizontal="left"/>
    </xf>
    <xf numFmtId="49" fontId="6" fillId="4" borderId="29" xfId="0" applyNumberFormat="1" applyFont="1" applyFill="1" applyBorder="1" applyAlignment="1">
      <alignment wrapText="1"/>
    </xf>
    <xf numFmtId="49" fontId="6" fillId="4" borderId="27" xfId="0" applyNumberFormat="1" applyFont="1" applyFill="1" applyBorder="1" applyAlignment="1">
      <alignment wrapText="1"/>
    </xf>
    <xf numFmtId="165" fontId="6" fillId="9" borderId="30" xfId="1" applyNumberFormat="1" applyFont="1" applyFill="1" applyBorder="1" applyAlignment="1" applyProtection="1">
      <alignment horizontal="center" vertical="center"/>
      <protection locked="0"/>
    </xf>
    <xf numFmtId="165" fontId="6" fillId="9" borderId="28" xfId="1" applyNumberFormat="1" applyFont="1" applyFill="1" applyBorder="1" applyAlignment="1" applyProtection="1">
      <alignment horizontal="center" vertical="center"/>
      <protection locked="0"/>
    </xf>
    <xf numFmtId="0" fontId="15" fillId="0" borderId="10" xfId="0" applyFont="1" applyBorder="1" applyAlignment="1">
      <alignment horizontal="center" vertical="top"/>
    </xf>
    <xf numFmtId="0" fontId="15" fillId="0" borderId="0" xfId="0" applyFont="1" applyAlignment="1">
      <alignment horizontal="center" vertical="top"/>
    </xf>
    <xf numFmtId="49" fontId="8" fillId="6" borderId="1" xfId="0" applyNumberFormat="1" applyFont="1" applyFill="1" applyBorder="1" applyAlignment="1">
      <alignment horizontal="center" vertical="center"/>
    </xf>
    <xf numFmtId="2" fontId="13" fillId="6" borderId="2" xfId="0" applyNumberFormat="1" applyFont="1" applyFill="1" applyBorder="1" applyAlignment="1">
      <alignment horizontal="center" vertical="center"/>
    </xf>
    <xf numFmtId="2" fontId="13" fillId="6" borderId="9" xfId="0" applyNumberFormat="1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2" fontId="16" fillId="6" borderId="2" xfId="0" applyNumberFormat="1" applyFont="1" applyFill="1" applyBorder="1" applyAlignment="1">
      <alignment horizontal="center" vertical="center"/>
    </xf>
    <xf numFmtId="2" fontId="16" fillId="6" borderId="9" xfId="0" applyNumberFormat="1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8" fillId="4" borderId="0" xfId="0" applyNumberFormat="1" applyFont="1" applyFill="1" applyAlignment="1">
      <alignment wrapText="1"/>
    </xf>
    <xf numFmtId="165" fontId="8" fillId="4" borderId="0" xfId="1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33CCFF"/>
      <color rgb="FF99E852"/>
      <color rgb="FF95F3CF"/>
      <color rgb="FF78DD1D"/>
      <color rgb="FFB2B5B6"/>
      <color rgb="FF00A39D"/>
      <color rgb="FF575757"/>
      <color rgb="FFE5E6E2"/>
      <color rgb="FF005F9E"/>
      <color rgb="FFA1C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MicrosoftTeams-image(8)_ca7f8901-b0f0-43b7-9075-f9b2af13ac0e.png" TargetMode="External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884465</xdr:colOff>
      <xdr:row>18</xdr:row>
      <xdr:rowOff>0</xdr:rowOff>
    </xdr:from>
    <xdr:to>
      <xdr:col>8</xdr:col>
      <xdr:colOff>97246</xdr:colOff>
      <xdr:row>18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ED225A-5666-4D3C-BFBC-F98D6D26F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9140" y="5256439"/>
          <a:ext cx="233861" cy="2366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205740</xdr:rowOff>
    </xdr:from>
    <xdr:to>
      <xdr:col>10</xdr:col>
      <xdr:colOff>0</xdr:colOff>
      <xdr:row>16</xdr:row>
      <xdr:rowOff>4476750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386D32F-D617-4A85-AA81-70270BBBA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949065"/>
          <a:ext cx="9982200" cy="4271010"/>
        </a:xfrm>
        <a:prstGeom prst="rect">
          <a:avLst/>
        </a:prstGeom>
      </xdr:spPr>
    </xdr:pic>
    <xdr:clientData/>
  </xdr:twoCellAnchor>
  <xdr:twoCellAnchor editAs="oneCell">
    <xdr:from>
      <xdr:col>5</xdr:col>
      <xdr:colOff>742950</xdr:colOff>
      <xdr:row>6</xdr:row>
      <xdr:rowOff>85725</xdr:rowOff>
    </xdr:from>
    <xdr:to>
      <xdr:col>8</xdr:col>
      <xdr:colOff>781050</xdr:colOff>
      <xdr:row>9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B974BAC-870B-8EAE-12C0-258939762261}"/>
            </a:ext>
            <a:ext uri="{147F2762-F138-4A5C-976F-8EAC2B608ADB}">
              <a16:predDERef xmlns:a16="http://schemas.microsoft.com/office/drawing/2014/main" pred="{8386D32F-D617-4A85-AA81-70270BBBA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81625" y="1581150"/>
          <a:ext cx="3333750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884465</xdr:colOff>
      <xdr:row>21</xdr:row>
      <xdr:rowOff>27214</xdr:rowOff>
    </xdr:from>
    <xdr:to>
      <xdr:col>8</xdr:col>
      <xdr:colOff>93437</xdr:colOff>
      <xdr:row>22</xdr:row>
      <xdr:rowOff>94286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BD15E0-4D03-4A9C-A427-182E4D58B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9140" y="5256439"/>
          <a:ext cx="233861" cy="236617"/>
        </a:xfrm>
        <a:prstGeom prst="rect">
          <a:avLst/>
        </a:prstGeom>
      </xdr:spPr>
    </xdr:pic>
    <xdr:clientData/>
  </xdr:twoCellAnchor>
  <xdr:twoCellAnchor>
    <xdr:from>
      <xdr:col>5</xdr:col>
      <xdr:colOff>805815</xdr:colOff>
      <xdr:row>3</xdr:row>
      <xdr:rowOff>120015</xdr:rowOff>
    </xdr:from>
    <xdr:to>
      <xdr:col>8</xdr:col>
      <xdr:colOff>1682115</xdr:colOff>
      <xdr:row>6</xdr:row>
      <xdr:rowOff>148590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303700-616E-8D47-6DC1-C95F7183F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7840" y="1082040"/>
          <a:ext cx="311467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228599</xdr:rowOff>
    </xdr:from>
    <xdr:to>
      <xdr:col>9</xdr:col>
      <xdr:colOff>441959</xdr:colOff>
      <xdr:row>19</xdr:row>
      <xdr:rowOff>173355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2922FE1-2D5B-13A4-D17D-12AD00B50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895724"/>
          <a:ext cx="9182099" cy="4210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45CDF-DA3D-4E2E-B2A6-7190E0B2D73B}">
  <sheetPr>
    <pageSetUpPr fitToPage="1"/>
  </sheetPr>
  <dimension ref="A1:J145"/>
  <sheetViews>
    <sheetView tabSelected="1" zoomScaleNormal="100" workbookViewId="0">
      <selection activeCell="I4" sqref="I4"/>
    </sheetView>
  </sheetViews>
  <sheetFormatPr defaultColWidth="0" defaultRowHeight="0" customHeight="1" zeroHeight="1" x14ac:dyDescent="0.25"/>
  <cols>
    <col min="1" max="1" width="3.33203125" style="3" customWidth="1"/>
    <col min="2" max="2" width="10.109375" style="3" customWidth="1"/>
    <col min="3" max="3" width="13" style="3" bestFit="1" customWidth="1"/>
    <col min="4" max="4" width="21" style="3" bestFit="1" customWidth="1"/>
    <col min="5" max="5" width="22.109375" style="3" bestFit="1" customWidth="1"/>
    <col min="6" max="6" width="17.5546875" style="3" bestFit="1" customWidth="1"/>
    <col min="7" max="7" width="16.6640625" style="3" customWidth="1"/>
    <col min="8" max="8" width="15.109375" style="3" bestFit="1" customWidth="1"/>
    <col min="9" max="9" width="25.33203125" style="3" bestFit="1" customWidth="1"/>
    <col min="10" max="10" width="1.33203125" style="3" customWidth="1"/>
    <col min="11" max="16384" width="10.109375" style="3" hidden="1"/>
  </cols>
  <sheetData>
    <row r="1" spans="1:10" ht="45.6" customHeight="1" thickBot="1" x14ac:dyDescent="0.3">
      <c r="A1" s="1"/>
      <c r="B1" s="66" t="s">
        <v>0</v>
      </c>
      <c r="C1" s="66"/>
      <c r="D1" s="66"/>
      <c r="E1" s="66"/>
      <c r="F1" s="66"/>
      <c r="G1" s="66"/>
      <c r="H1" s="66"/>
      <c r="I1" s="66"/>
      <c r="J1" s="2"/>
    </row>
    <row r="2" spans="1:10" ht="15" thickBot="1" x14ac:dyDescent="0.35">
      <c r="A2" s="4"/>
      <c r="B2" s="5"/>
      <c r="C2" s="5"/>
      <c r="D2" s="5"/>
      <c r="E2" s="5"/>
      <c r="F2" s="6"/>
      <c r="G2" s="5"/>
      <c r="H2" s="5"/>
      <c r="I2" s="5"/>
      <c r="J2" s="5"/>
    </row>
    <row r="3" spans="1:10" ht="15.6" thickTop="1" thickBot="1" x14ac:dyDescent="0.35">
      <c r="A3" s="7"/>
      <c r="B3" s="67" t="s">
        <v>1</v>
      </c>
      <c r="C3" s="67"/>
      <c r="D3" s="68"/>
      <c r="E3" s="56"/>
      <c r="F3" s="8"/>
      <c r="G3" s="9"/>
      <c r="H3" s="9"/>
      <c r="I3" s="9"/>
      <c r="J3" s="10"/>
    </row>
    <row r="4" spans="1:10" ht="15.6" thickTop="1" thickBot="1" x14ac:dyDescent="0.35">
      <c r="A4" s="7"/>
      <c r="B4" s="67" t="s">
        <v>2</v>
      </c>
      <c r="C4" s="67"/>
      <c r="D4" s="67"/>
      <c r="E4" s="57"/>
      <c r="F4" s="8"/>
      <c r="G4" s="11" t="s">
        <v>3</v>
      </c>
      <c r="H4" s="60"/>
      <c r="I4" s="9"/>
      <c r="J4" s="10"/>
    </row>
    <row r="5" spans="1:10" ht="14.4" x14ac:dyDescent="0.3">
      <c r="A5" s="7"/>
      <c r="B5" s="67" t="s">
        <v>4</v>
      </c>
      <c r="C5" s="67"/>
      <c r="D5" s="67"/>
      <c r="E5" s="58"/>
      <c r="F5" s="12"/>
      <c r="G5" s="69" t="s">
        <v>5</v>
      </c>
      <c r="H5" s="71"/>
      <c r="J5" s="13"/>
    </row>
    <row r="6" spans="1:10" ht="15" thickBot="1" x14ac:dyDescent="0.35">
      <c r="A6" s="7"/>
      <c r="B6" s="67" t="s">
        <v>6</v>
      </c>
      <c r="C6" s="67"/>
      <c r="D6" s="67"/>
      <c r="E6" s="59">
        <v>30</v>
      </c>
      <c r="F6" s="8"/>
      <c r="G6" s="70"/>
      <c r="H6" s="72"/>
      <c r="I6" s="9"/>
      <c r="J6" s="15"/>
    </row>
    <row r="7" spans="1:10" ht="14.4" x14ac:dyDescent="0.3">
      <c r="A7" s="7"/>
      <c r="B7" s="67" t="s">
        <v>7</v>
      </c>
      <c r="C7" s="67"/>
      <c r="D7" s="67"/>
      <c r="E7" s="16">
        <v>12</v>
      </c>
      <c r="F7" s="8"/>
      <c r="G7" s="9" t="s">
        <v>8</v>
      </c>
      <c r="H7" s="17">
        <v>0</v>
      </c>
      <c r="I7" s="9"/>
      <c r="J7" s="15"/>
    </row>
    <row r="8" spans="1:10" ht="14.4" x14ac:dyDescent="0.3">
      <c r="A8" s="7"/>
      <c r="B8" s="67" t="s">
        <v>9</v>
      </c>
      <c r="C8" s="67"/>
      <c r="D8" s="67"/>
      <c r="E8" s="18">
        <f>-PMT(E5/E7,E9,E3)</f>
        <v>0</v>
      </c>
      <c r="F8" s="8"/>
      <c r="G8" s="9"/>
      <c r="H8" s="9"/>
      <c r="I8" s="9"/>
      <c r="J8" s="19"/>
    </row>
    <row r="9" spans="1:10" ht="14.4" x14ac:dyDescent="0.3">
      <c r="A9" s="7"/>
      <c r="B9" s="67" t="s">
        <v>10</v>
      </c>
      <c r="C9" s="67"/>
      <c r="D9" s="67"/>
      <c r="E9" s="16">
        <f>E6*12</f>
        <v>360</v>
      </c>
      <c r="F9" s="20"/>
      <c r="H9" s="9"/>
      <c r="I9" s="9"/>
      <c r="J9" s="15"/>
    </row>
    <row r="10" spans="1:10" ht="13.2" x14ac:dyDescent="0.25">
      <c r="A10" s="7"/>
      <c r="B10" s="21"/>
      <c r="C10" s="21"/>
      <c r="D10" s="21"/>
      <c r="E10" s="21"/>
      <c r="F10" s="22"/>
      <c r="G10" s="21"/>
      <c r="H10" s="21"/>
      <c r="I10" s="21"/>
      <c r="J10" s="23"/>
    </row>
    <row r="11" spans="1:10" ht="14.4" x14ac:dyDescent="0.25">
      <c r="A11" s="7"/>
      <c r="B11" s="75" t="s">
        <v>11</v>
      </c>
      <c r="C11" s="75"/>
      <c r="D11" s="75"/>
      <c r="E11" s="75"/>
      <c r="F11" s="75"/>
      <c r="G11" s="75"/>
      <c r="H11" s="75"/>
      <c r="I11" s="75"/>
      <c r="J11" s="24"/>
    </row>
    <row r="12" spans="1:10" ht="29.25" customHeight="1" thickBot="1" x14ac:dyDescent="0.3">
      <c r="A12" s="7"/>
      <c r="B12" s="25"/>
      <c r="C12" s="26" t="s">
        <v>12</v>
      </c>
      <c r="D12" s="27" t="s">
        <v>13</v>
      </c>
      <c r="E12" s="26" t="s">
        <v>14</v>
      </c>
      <c r="F12" s="26" t="s">
        <v>15</v>
      </c>
      <c r="G12" s="28" t="s">
        <v>16</v>
      </c>
      <c r="H12" s="26" t="s">
        <v>17</v>
      </c>
      <c r="I12" s="29" t="s">
        <v>18</v>
      </c>
      <c r="J12" s="24"/>
    </row>
    <row r="13" spans="1:10" ht="15.6" thickTop="1" thickBot="1" x14ac:dyDescent="0.3">
      <c r="A13" s="7"/>
      <c r="B13" s="30" t="s">
        <v>19</v>
      </c>
      <c r="C13" s="31">
        <f>E5-0.02</f>
        <v>-0.02</v>
      </c>
      <c r="D13" s="32">
        <f>E8</f>
        <v>0</v>
      </c>
      <c r="E13" s="32">
        <f>-PMT(C13/E7,E9,E3)</f>
        <v>0</v>
      </c>
      <c r="F13" s="33">
        <f>E8-E13</f>
        <v>0</v>
      </c>
      <c r="G13" s="34">
        <f>SUM(E13+H4+H5+H7)</f>
        <v>0</v>
      </c>
      <c r="H13" s="35">
        <f>E7</f>
        <v>12</v>
      </c>
      <c r="I13" s="34">
        <f t="shared" ref="I13:I14" si="0">F13*H13</f>
        <v>0</v>
      </c>
      <c r="J13" s="24"/>
    </row>
    <row r="14" spans="1:10" ht="15.6" thickTop="1" thickBot="1" x14ac:dyDescent="0.3">
      <c r="A14" s="7"/>
      <c r="B14" s="36" t="s">
        <v>20</v>
      </c>
      <c r="C14" s="37">
        <f>E5-0.01</f>
        <v>-0.01</v>
      </c>
      <c r="D14" s="38">
        <f>E8</f>
        <v>0</v>
      </c>
      <c r="E14" s="38">
        <f>-PMT(C14/E7,E9,E3)</f>
        <v>0</v>
      </c>
      <c r="F14" s="39">
        <f>E8-E14</f>
        <v>0</v>
      </c>
      <c r="G14" s="34">
        <f>SUM(E14+H4+H5+H7)</f>
        <v>0</v>
      </c>
      <c r="H14" s="40">
        <f>E7</f>
        <v>12</v>
      </c>
      <c r="I14" s="34">
        <f t="shared" si="0"/>
        <v>0</v>
      </c>
      <c r="J14" s="24"/>
    </row>
    <row r="15" spans="1:10" s="44" customFormat="1" ht="21.6" thickTop="1" x14ac:dyDescent="0.4">
      <c r="A15" s="41"/>
      <c r="B15" s="76" t="s">
        <v>21</v>
      </c>
      <c r="C15" s="76"/>
      <c r="D15" s="76"/>
      <c r="E15" s="76"/>
      <c r="F15" s="76"/>
      <c r="G15" s="77"/>
      <c r="H15" s="76"/>
      <c r="I15" s="42">
        <f>SUM(I13:I14)</f>
        <v>0</v>
      </c>
      <c r="J15" s="43"/>
    </row>
    <row r="16" spans="1:10" s="44" customFormat="1" ht="21" x14ac:dyDescent="0.4">
      <c r="A16" s="41"/>
      <c r="B16" s="62" t="s">
        <v>22</v>
      </c>
      <c r="C16" s="62"/>
      <c r="D16" s="62"/>
      <c r="E16" s="62"/>
      <c r="F16" s="62"/>
      <c r="G16" s="62"/>
      <c r="H16" s="62"/>
      <c r="I16" s="45" t="e">
        <f>SUM(I15/E4)</f>
        <v>#DIV/0!</v>
      </c>
      <c r="J16" s="43"/>
    </row>
    <row r="17" spans="1:10" s="73" customFormat="1" ht="359.4" customHeight="1" x14ac:dyDescent="0.25">
      <c r="A17" s="73" t="s">
        <v>23</v>
      </c>
      <c r="B17" s="74"/>
      <c r="C17" s="74"/>
      <c r="D17" s="74"/>
      <c r="E17" s="74"/>
      <c r="F17" s="74"/>
      <c r="G17" s="74"/>
      <c r="H17" s="74"/>
      <c r="I17" s="74"/>
      <c r="J17" s="74"/>
    </row>
    <row r="18" spans="1:10" ht="13.2" x14ac:dyDescent="0.25">
      <c r="A18" s="63"/>
      <c r="B18" s="64"/>
      <c r="C18" s="64"/>
      <c r="D18" s="64"/>
      <c r="E18" s="64"/>
      <c r="F18" s="64"/>
      <c r="G18" s="64"/>
      <c r="H18" s="64"/>
      <c r="I18" s="64"/>
      <c r="J18" s="65"/>
    </row>
    <row r="145" s="3" customFormat="1" ht="0" hidden="1" customHeight="1" x14ac:dyDescent="0.25"/>
  </sheetData>
  <sheetProtection algorithmName="SHA-512" hashValue="8Gg03FgOJrYgJGwtvvUNV6RQUalLDz5gbBpnmEV3vGTiqXEgUE65FHIhDvZSDqQi2cQy1VfPnGoJMiuWnA/b3A==" saltValue="C2AQLzgapXcjgvtBjusLLQ==" spinCount="100000" sheet="1" objects="1" scenarios="1"/>
  <mergeCells count="15">
    <mergeCell ref="B16:H16"/>
    <mergeCell ref="A18:J18"/>
    <mergeCell ref="B1:I1"/>
    <mergeCell ref="B3:D3"/>
    <mergeCell ref="B4:D4"/>
    <mergeCell ref="B5:D5"/>
    <mergeCell ref="G5:G6"/>
    <mergeCell ref="H5:H6"/>
    <mergeCell ref="B6:D6"/>
    <mergeCell ref="A17:XFD17"/>
    <mergeCell ref="B7:D7"/>
    <mergeCell ref="B8:D8"/>
    <mergeCell ref="B9:D9"/>
    <mergeCell ref="B11:I11"/>
    <mergeCell ref="B15:H15"/>
  </mergeCells>
  <pageMargins left="0.7" right="0.7" top="0.75" bottom="0.75" header="0.3" footer="0.3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37FFF-5B50-435F-B038-78313468BDF8}">
  <sheetPr>
    <pageSetUpPr fitToPage="1"/>
  </sheetPr>
  <dimension ref="A1:J106"/>
  <sheetViews>
    <sheetView zoomScaleNormal="100" workbookViewId="0">
      <selection activeCell="B1" sqref="B1:I1"/>
    </sheetView>
  </sheetViews>
  <sheetFormatPr defaultColWidth="0" defaultRowHeight="12.75" customHeight="1" zeroHeight="1" x14ac:dyDescent="0.25"/>
  <cols>
    <col min="1" max="1" width="3.33203125" style="55" customWidth="1"/>
    <col min="2" max="2" width="10.109375" style="55" customWidth="1"/>
    <col min="3" max="3" width="13" style="55" bestFit="1" customWidth="1"/>
    <col min="4" max="4" width="21" style="55" bestFit="1" customWidth="1"/>
    <col min="5" max="5" width="22.109375" style="55" bestFit="1" customWidth="1"/>
    <col min="6" max="6" width="17.44140625" style="55" customWidth="1"/>
    <col min="7" max="7" width="0.109375" style="55" hidden="1" customWidth="1"/>
    <col min="8" max="8" width="15.109375" style="55" bestFit="1" customWidth="1"/>
    <col min="9" max="9" width="25.33203125" style="55" bestFit="1" customWidth="1"/>
    <col min="10" max="10" width="6.6640625" style="55" bestFit="1" customWidth="1"/>
    <col min="11" max="16384" width="10.109375" style="55" hidden="1"/>
  </cols>
  <sheetData>
    <row r="1" spans="1:10" s="3" customFormat="1" ht="45.6" customHeight="1" thickBot="1" x14ac:dyDescent="0.3">
      <c r="A1" s="1"/>
      <c r="B1" s="66" t="s">
        <v>24</v>
      </c>
      <c r="C1" s="66"/>
      <c r="D1" s="66"/>
      <c r="E1" s="66"/>
      <c r="F1" s="66"/>
      <c r="G1" s="66"/>
      <c r="H1" s="66"/>
      <c r="I1" s="66"/>
      <c r="J1" s="2"/>
    </row>
    <row r="2" spans="1:10" s="3" customFormat="1" ht="15" thickBot="1" x14ac:dyDescent="0.35">
      <c r="A2" s="4"/>
      <c r="B2" s="5"/>
      <c r="C2" s="5"/>
      <c r="D2" s="5"/>
      <c r="E2" s="5"/>
      <c r="F2" s="6"/>
      <c r="G2" s="5"/>
      <c r="H2" s="5"/>
      <c r="I2" s="5"/>
      <c r="J2" s="5"/>
    </row>
    <row r="3" spans="1:10" s="3" customFormat="1" ht="15" thickBot="1" x14ac:dyDescent="0.35">
      <c r="A3" s="7"/>
      <c r="B3" s="67" t="s">
        <v>1</v>
      </c>
      <c r="C3" s="67"/>
      <c r="D3" s="68"/>
      <c r="E3" s="61"/>
      <c r="F3" s="8"/>
      <c r="G3" s="9"/>
      <c r="H3" s="9"/>
      <c r="I3" s="9"/>
      <c r="J3" s="10"/>
    </row>
    <row r="4" spans="1:10" s="3" customFormat="1" ht="14.4" x14ac:dyDescent="0.3">
      <c r="A4" s="7"/>
      <c r="B4" s="67" t="s">
        <v>2</v>
      </c>
      <c r="C4" s="67"/>
      <c r="D4" s="67"/>
      <c r="E4" s="57"/>
      <c r="F4" s="8"/>
      <c r="G4" s="9"/>
      <c r="I4" s="9"/>
      <c r="J4" s="10"/>
    </row>
    <row r="5" spans="1:10" s="3" customFormat="1" ht="14.4" x14ac:dyDescent="0.3">
      <c r="A5" s="7"/>
      <c r="B5" s="67" t="s">
        <v>4</v>
      </c>
      <c r="C5" s="67"/>
      <c r="D5" s="67"/>
      <c r="E5" s="58"/>
      <c r="F5" s="12"/>
      <c r="G5" s="89"/>
      <c r="H5" s="90"/>
      <c r="J5" s="13"/>
    </row>
    <row r="6" spans="1:10" s="3" customFormat="1" ht="14.4" x14ac:dyDescent="0.3">
      <c r="A6" s="7"/>
      <c r="B6" s="67" t="s">
        <v>6</v>
      </c>
      <c r="C6" s="67"/>
      <c r="D6" s="67"/>
      <c r="E6" s="14">
        <v>30</v>
      </c>
      <c r="F6" s="8"/>
      <c r="G6" s="89"/>
      <c r="H6" s="90"/>
      <c r="I6" s="9"/>
      <c r="J6" s="15"/>
    </row>
    <row r="7" spans="1:10" s="3" customFormat="1" ht="14.4" x14ac:dyDescent="0.3">
      <c r="A7" s="7"/>
      <c r="B7" s="67" t="s">
        <v>7</v>
      </c>
      <c r="C7" s="67"/>
      <c r="D7" s="67"/>
      <c r="E7" s="16">
        <v>12</v>
      </c>
      <c r="F7" s="8"/>
      <c r="G7" s="9"/>
      <c r="H7" s="17"/>
      <c r="I7" s="9"/>
      <c r="J7" s="15"/>
    </row>
    <row r="8" spans="1:10" s="3" customFormat="1" ht="14.4" x14ac:dyDescent="0.3">
      <c r="A8" s="7"/>
      <c r="B8" s="67" t="s">
        <v>9</v>
      </c>
      <c r="C8" s="67"/>
      <c r="D8" s="67"/>
      <c r="E8" s="18">
        <f>-PMT(E5/E7,E9,E3)</f>
        <v>0</v>
      </c>
      <c r="F8" s="8"/>
      <c r="G8" s="9"/>
      <c r="H8" s="9"/>
      <c r="I8" s="9"/>
      <c r="J8" s="19"/>
    </row>
    <row r="9" spans="1:10" s="3" customFormat="1" ht="14.4" x14ac:dyDescent="0.3">
      <c r="A9" s="7"/>
      <c r="B9" s="67" t="s">
        <v>10</v>
      </c>
      <c r="C9" s="67"/>
      <c r="D9" s="67"/>
      <c r="E9" s="16">
        <f>E6*12</f>
        <v>360</v>
      </c>
      <c r="F9" s="20"/>
      <c r="G9" s="9"/>
      <c r="H9" s="9"/>
      <c r="I9" s="9"/>
      <c r="J9" s="15"/>
    </row>
    <row r="10" spans="1:10" s="3" customFormat="1" ht="13.2" x14ac:dyDescent="0.25">
      <c r="A10" s="7"/>
      <c r="B10" s="21"/>
      <c r="C10" s="21"/>
      <c r="D10" s="21"/>
      <c r="E10" s="21"/>
      <c r="F10" s="22"/>
      <c r="G10" s="21"/>
      <c r="H10" s="21"/>
      <c r="I10" s="21"/>
      <c r="J10" s="23"/>
    </row>
    <row r="11" spans="1:10" s="3" customFormat="1" ht="14.4" x14ac:dyDescent="0.25">
      <c r="A11" s="7"/>
      <c r="B11" s="75" t="s">
        <v>11</v>
      </c>
      <c r="C11" s="75"/>
      <c r="D11" s="75"/>
      <c r="E11" s="75"/>
      <c r="F11" s="75"/>
      <c r="G11" s="75"/>
      <c r="H11" s="75"/>
      <c r="I11" s="75"/>
      <c r="J11" s="24"/>
    </row>
    <row r="12" spans="1:10" s="3" customFormat="1" ht="29.25" customHeight="1" thickBot="1" x14ac:dyDescent="0.3">
      <c r="A12" s="7"/>
      <c r="B12" s="25"/>
      <c r="C12" s="26" t="s">
        <v>12</v>
      </c>
      <c r="D12" s="26" t="s">
        <v>25</v>
      </c>
      <c r="E12" s="29" t="s">
        <v>14</v>
      </c>
      <c r="F12" s="26" t="s">
        <v>15</v>
      </c>
      <c r="G12" s="27"/>
      <c r="H12" s="26" t="s">
        <v>17</v>
      </c>
      <c r="I12" s="29" t="s">
        <v>18</v>
      </c>
      <c r="J12" s="24"/>
    </row>
    <row r="13" spans="1:10" s="3" customFormat="1" ht="15.6" thickTop="1" thickBot="1" x14ac:dyDescent="0.3">
      <c r="A13" s="7"/>
      <c r="B13" s="30" t="s">
        <v>19</v>
      </c>
      <c r="C13" s="31">
        <f>E5-0.02</f>
        <v>-0.02</v>
      </c>
      <c r="D13" s="33">
        <f>E8</f>
        <v>0</v>
      </c>
      <c r="E13" s="34">
        <f>-PMT(C13/E7,E9,E3)</f>
        <v>0</v>
      </c>
      <c r="F13" s="46">
        <f>E8-E13</f>
        <v>0</v>
      </c>
      <c r="G13" s="32"/>
      <c r="H13" s="47">
        <f>E7</f>
        <v>12</v>
      </c>
      <c r="I13" s="34">
        <f t="shared" ref="I13:I14" si="0">F13*H13</f>
        <v>0</v>
      </c>
      <c r="J13" s="24"/>
    </row>
    <row r="14" spans="1:10" s="3" customFormat="1" ht="15.6" thickTop="1" thickBot="1" x14ac:dyDescent="0.3">
      <c r="A14" s="7"/>
      <c r="B14" s="36" t="s">
        <v>20</v>
      </c>
      <c r="C14" s="37">
        <f>E5-0.01</f>
        <v>-0.01</v>
      </c>
      <c r="D14" s="39">
        <f>E8</f>
        <v>0</v>
      </c>
      <c r="E14" s="34">
        <f>-PMT(C14/E7,E9,E3)</f>
        <v>0</v>
      </c>
      <c r="F14" s="48">
        <f>E8-E14</f>
        <v>0</v>
      </c>
      <c r="G14" s="32"/>
      <c r="H14" s="49">
        <f>E7</f>
        <v>12</v>
      </c>
      <c r="I14" s="34">
        <f t="shared" si="0"/>
        <v>0</v>
      </c>
      <c r="J14" s="24"/>
    </row>
    <row r="15" spans="1:10" s="3" customFormat="1" ht="18.600000000000001" thickTop="1" x14ac:dyDescent="0.25">
      <c r="A15" s="7"/>
      <c r="B15" s="84" t="s">
        <v>21</v>
      </c>
      <c r="C15" s="84"/>
      <c r="D15" s="84"/>
      <c r="E15" s="85"/>
      <c r="F15" s="84"/>
      <c r="G15" s="84"/>
      <c r="H15" s="84"/>
      <c r="I15" s="50">
        <f>SUM(I13:I14)</f>
        <v>0</v>
      </c>
      <c r="J15" s="24"/>
    </row>
    <row r="16" spans="1:10" s="3" customFormat="1" ht="21" x14ac:dyDescent="0.25">
      <c r="A16" s="7"/>
      <c r="B16" s="62" t="s">
        <v>22</v>
      </c>
      <c r="C16" s="62"/>
      <c r="D16" s="62"/>
      <c r="E16" s="62"/>
      <c r="F16" s="62"/>
      <c r="G16" s="62"/>
      <c r="H16" s="62"/>
      <c r="I16" s="45" t="e">
        <f>SUM(I15/E4)</f>
        <v>#DIV/0!</v>
      </c>
      <c r="J16" s="24"/>
    </row>
    <row r="17" spans="1:10" s="3" customFormat="1" ht="18" customHeight="1" x14ac:dyDescent="0.25">
      <c r="A17" s="7"/>
      <c r="B17" s="86" t="s">
        <v>23</v>
      </c>
      <c r="C17" s="87"/>
      <c r="D17" s="87"/>
      <c r="E17" s="87"/>
      <c r="F17" s="87"/>
      <c r="G17" s="87"/>
      <c r="H17" s="87"/>
      <c r="I17" s="88"/>
      <c r="J17" s="51"/>
    </row>
    <row r="18" spans="1:10" s="3" customFormat="1" ht="299.39999999999998" customHeight="1" x14ac:dyDescent="0.25">
      <c r="A18" s="7"/>
      <c r="B18" s="52"/>
      <c r="C18" s="53"/>
      <c r="D18" s="53"/>
      <c r="E18" s="53"/>
      <c r="F18" s="53"/>
      <c r="G18" s="53"/>
      <c r="H18" s="53"/>
      <c r="I18" s="53"/>
      <c r="J18" s="24"/>
    </row>
    <row r="19" spans="1:10" s="3" customFormat="1" ht="18" customHeight="1" x14ac:dyDescent="0.25">
      <c r="A19" s="7"/>
      <c r="B19" s="52"/>
      <c r="C19" s="53"/>
      <c r="D19" s="53"/>
      <c r="E19" s="53"/>
      <c r="F19" s="53"/>
      <c r="G19" s="53"/>
      <c r="H19" s="53"/>
      <c r="I19" s="53"/>
      <c r="J19" s="24"/>
    </row>
    <row r="20" spans="1:10" s="3" customFormat="1" ht="18" customHeight="1" x14ac:dyDescent="0.25">
      <c r="A20" s="7"/>
      <c r="B20" s="52"/>
      <c r="C20" s="53"/>
      <c r="D20" s="53"/>
      <c r="E20" s="53"/>
      <c r="F20" s="53"/>
      <c r="G20" s="53"/>
      <c r="H20" s="53"/>
      <c r="I20" s="53"/>
      <c r="J20" s="24"/>
    </row>
    <row r="21" spans="1:10" s="3" customFormat="1" ht="13.2" x14ac:dyDescent="0.25">
      <c r="A21" s="63"/>
      <c r="B21" s="64"/>
      <c r="C21" s="64"/>
      <c r="D21" s="64"/>
      <c r="E21" s="64"/>
      <c r="F21" s="64"/>
      <c r="G21" s="64"/>
      <c r="H21" s="64"/>
      <c r="I21" s="64"/>
      <c r="J21" s="65"/>
    </row>
    <row r="22" spans="1:10" s="3" customFormat="1" ht="13.2" x14ac:dyDescent="0.25">
      <c r="A22" s="78" t="s">
        <v>26</v>
      </c>
      <c r="B22" s="79"/>
      <c r="C22" s="78"/>
      <c r="D22" s="82"/>
      <c r="E22" s="82"/>
      <c r="F22" s="82"/>
      <c r="G22" s="82"/>
      <c r="H22" s="82"/>
      <c r="I22" s="79"/>
      <c r="J22" s="51"/>
    </row>
    <row r="23" spans="1:10" s="3" customFormat="1" ht="13.2" customHeight="1" x14ac:dyDescent="0.25">
      <c r="A23" s="80"/>
      <c r="B23" s="81"/>
      <c r="C23" s="80"/>
      <c r="D23" s="83"/>
      <c r="E23" s="83"/>
      <c r="F23" s="83"/>
      <c r="G23" s="83"/>
      <c r="H23" s="83"/>
      <c r="I23" s="81"/>
      <c r="J23" s="51"/>
    </row>
    <row r="24" spans="1:10" s="3" customFormat="1" ht="13.2" hidden="1" x14ac:dyDescent="0.25"/>
    <row r="25" spans="1:10" s="3" customFormat="1" ht="13.2" hidden="1" x14ac:dyDescent="0.25"/>
    <row r="26" spans="1:10" s="3" customFormat="1" ht="13.2" hidden="1" x14ac:dyDescent="0.25"/>
    <row r="27" spans="1:10" s="3" customFormat="1" ht="13.2" hidden="1" x14ac:dyDescent="0.25"/>
    <row r="28" spans="1:10" s="3" customFormat="1" ht="13.2" hidden="1" x14ac:dyDescent="0.25"/>
    <row r="29" spans="1:10" s="3" customFormat="1" ht="12.75" hidden="1" customHeight="1" x14ac:dyDescent="0.25"/>
    <row r="30" spans="1:10" s="3" customFormat="1" ht="12.75" hidden="1" customHeight="1" x14ac:dyDescent="0.25"/>
    <row r="31" spans="1:10" s="3" customFormat="1" ht="12.75" hidden="1" customHeight="1" x14ac:dyDescent="0.25"/>
    <row r="32" spans="1:10" s="3" customFormat="1" ht="12.75" hidden="1" customHeight="1" x14ac:dyDescent="0.25"/>
    <row r="33" s="3" customFormat="1" ht="12.75" hidden="1" customHeight="1" x14ac:dyDescent="0.25"/>
    <row r="34" s="3" customFormat="1" ht="12.75" hidden="1" customHeight="1" x14ac:dyDescent="0.25"/>
    <row r="35" s="3" customFormat="1" ht="12.75" hidden="1" customHeight="1" x14ac:dyDescent="0.25"/>
    <row r="36" s="3" customFormat="1" ht="12.75" hidden="1" customHeight="1" x14ac:dyDescent="0.25"/>
    <row r="37" s="3" customFormat="1" ht="12.75" hidden="1" customHeight="1" x14ac:dyDescent="0.25"/>
    <row r="38" s="3" customFormat="1" ht="12.75" hidden="1" customHeight="1" x14ac:dyDescent="0.25"/>
    <row r="39" s="3" customFormat="1" ht="12.75" hidden="1" customHeight="1" x14ac:dyDescent="0.25"/>
    <row r="40" s="3" customFormat="1" ht="12.75" hidden="1" customHeight="1" x14ac:dyDescent="0.25"/>
    <row r="41" s="3" customFormat="1" ht="12.75" hidden="1" customHeight="1" x14ac:dyDescent="0.25"/>
    <row r="42" s="3" customFormat="1" ht="12.75" hidden="1" customHeight="1" x14ac:dyDescent="0.25"/>
    <row r="43" s="3" customFormat="1" ht="12.75" hidden="1" customHeight="1" x14ac:dyDescent="0.25"/>
    <row r="44" s="3" customFormat="1" ht="12.75" hidden="1" customHeight="1" x14ac:dyDescent="0.25"/>
    <row r="45" s="3" customFormat="1" ht="12.75" hidden="1" customHeight="1" x14ac:dyDescent="0.25"/>
    <row r="46" s="3" customFormat="1" ht="12.75" hidden="1" customHeight="1" x14ac:dyDescent="0.25"/>
    <row r="47" s="3" customFormat="1" ht="12.75" hidden="1" customHeight="1" x14ac:dyDescent="0.25"/>
    <row r="48" s="3" customFormat="1" ht="12.75" hidden="1" customHeight="1" x14ac:dyDescent="0.25"/>
    <row r="49" s="3" customFormat="1" ht="12.75" hidden="1" customHeight="1" x14ac:dyDescent="0.25"/>
    <row r="50" s="3" customFormat="1" ht="12.75" hidden="1" customHeight="1" x14ac:dyDescent="0.25"/>
    <row r="51" s="3" customFormat="1" ht="12.75" hidden="1" customHeight="1" x14ac:dyDescent="0.25"/>
    <row r="52" s="3" customFormat="1" ht="12.75" hidden="1" customHeight="1" x14ac:dyDescent="0.25"/>
    <row r="53" s="3" customFormat="1" ht="12.75" hidden="1" customHeight="1" x14ac:dyDescent="0.25"/>
    <row r="54" s="3" customFormat="1" ht="12.75" hidden="1" customHeight="1" x14ac:dyDescent="0.25"/>
    <row r="55" s="3" customFormat="1" ht="12.75" hidden="1" customHeight="1" x14ac:dyDescent="0.25"/>
    <row r="56" s="3" customFormat="1" ht="12.75" hidden="1" customHeight="1" x14ac:dyDescent="0.25"/>
    <row r="57" s="3" customFormat="1" ht="12.75" hidden="1" customHeight="1" x14ac:dyDescent="0.25"/>
    <row r="58" s="3" customFormat="1" ht="12.75" hidden="1" customHeight="1" x14ac:dyDescent="0.25"/>
    <row r="59" s="3" customFormat="1" ht="12.75" hidden="1" customHeight="1" x14ac:dyDescent="0.25"/>
    <row r="60" s="3" customFormat="1" ht="12.75" hidden="1" customHeight="1" x14ac:dyDescent="0.25"/>
    <row r="61" s="3" customFormat="1" ht="12.75" hidden="1" customHeight="1" x14ac:dyDescent="0.25"/>
    <row r="62" s="3" customFormat="1" ht="12.75" hidden="1" customHeight="1" x14ac:dyDescent="0.25"/>
    <row r="63" s="3" customFormat="1" ht="12.75" hidden="1" customHeight="1" x14ac:dyDescent="0.25"/>
    <row r="64" s="3" customFormat="1" ht="12.75" hidden="1" customHeight="1" x14ac:dyDescent="0.25"/>
    <row r="65" s="3" customFormat="1" ht="12.75" hidden="1" customHeight="1" x14ac:dyDescent="0.25"/>
    <row r="66" s="3" customFormat="1" ht="12.75" hidden="1" customHeight="1" x14ac:dyDescent="0.25"/>
    <row r="67" s="3" customFormat="1" ht="12.75" hidden="1" customHeight="1" x14ac:dyDescent="0.25"/>
    <row r="68" s="3" customFormat="1" ht="12.75" hidden="1" customHeight="1" x14ac:dyDescent="0.25"/>
    <row r="69" s="3" customFormat="1" ht="12.75" hidden="1" customHeight="1" x14ac:dyDescent="0.25"/>
    <row r="70" s="3" customFormat="1" ht="12.75" hidden="1" customHeight="1" x14ac:dyDescent="0.25"/>
    <row r="71" s="54" customFormat="1" ht="12.6" hidden="1" customHeight="1" x14ac:dyDescent="0.25"/>
    <row r="72" s="54" customFormat="1" ht="12.6" hidden="1" customHeight="1" x14ac:dyDescent="0.25"/>
    <row r="73" s="54" customFormat="1" ht="12.75" hidden="1" customHeight="1" x14ac:dyDescent="0.25"/>
    <row r="74" s="54" customFormat="1" ht="12.75" hidden="1" customHeight="1" x14ac:dyDescent="0.25"/>
    <row r="75" s="54" customFormat="1" ht="12.6" hidden="1" customHeight="1" x14ac:dyDescent="0.25"/>
    <row r="76" s="54" customFormat="1" ht="12.75" hidden="1" customHeight="1" x14ac:dyDescent="0.25"/>
    <row r="77" s="54" customFormat="1" ht="12.6" hidden="1" customHeight="1" x14ac:dyDescent="0.25"/>
    <row r="78" s="54" customFormat="1" ht="12.75" hidden="1" customHeight="1" x14ac:dyDescent="0.25"/>
    <row r="79" s="54" customFormat="1" ht="12.6" hidden="1" customHeight="1" x14ac:dyDescent="0.25"/>
    <row r="80" s="54" customFormat="1" ht="12.6" hidden="1" customHeight="1" x14ac:dyDescent="0.25"/>
    <row r="81" s="54" customFormat="1" ht="12.6" hidden="1" customHeight="1" x14ac:dyDescent="0.25"/>
    <row r="82" s="54" customFormat="1" ht="12.6" hidden="1" customHeight="1" x14ac:dyDescent="0.25"/>
    <row r="83" s="54" customFormat="1" ht="12.6" hidden="1" customHeight="1" x14ac:dyDescent="0.25"/>
    <row r="84" s="54" customFormat="1" ht="12.6" hidden="1" customHeight="1" x14ac:dyDescent="0.25"/>
    <row r="85" s="54" customFormat="1" ht="12.6" hidden="1" customHeight="1" x14ac:dyDescent="0.25"/>
    <row r="86" s="54" customFormat="1" ht="12.75" hidden="1" customHeight="1" x14ac:dyDescent="0.25"/>
    <row r="87" s="54" customFormat="1" ht="12.6" hidden="1" customHeight="1" x14ac:dyDescent="0.25"/>
    <row r="88" s="54" customFormat="1" ht="12.6" hidden="1" customHeight="1" x14ac:dyDescent="0.25"/>
    <row r="89" s="54" customFormat="1" ht="12.6" hidden="1" customHeight="1" x14ac:dyDescent="0.25"/>
    <row r="90" s="54" customFormat="1" ht="12.6" hidden="1" customHeight="1" x14ac:dyDescent="0.25"/>
    <row r="91" s="54" customFormat="1" ht="12.75" hidden="1" customHeight="1" x14ac:dyDescent="0.25"/>
    <row r="92" s="54" customFormat="1" ht="12.6" hidden="1" customHeight="1" x14ac:dyDescent="0.25"/>
    <row r="93" s="54" customFormat="1" ht="12.6" hidden="1" customHeight="1" x14ac:dyDescent="0.25"/>
    <row r="94" s="54" customFormat="1" ht="12.6" hidden="1" customHeight="1" x14ac:dyDescent="0.25"/>
    <row r="95" s="54" customFormat="1" ht="12.6" hidden="1" customHeight="1" x14ac:dyDescent="0.25"/>
    <row r="96" s="54" customFormat="1" ht="12.75" hidden="1" customHeight="1" x14ac:dyDescent="0.25"/>
    <row r="97" s="54" customFormat="1" ht="12.75" hidden="1" customHeight="1" x14ac:dyDescent="0.25"/>
    <row r="98" s="54" customFormat="1" ht="12.6" hidden="1" customHeight="1" x14ac:dyDescent="0.25"/>
    <row r="99" s="54" customFormat="1" ht="12.6" hidden="1" customHeight="1" x14ac:dyDescent="0.25"/>
    <row r="100" s="54" customFormat="1" ht="12.75" hidden="1" customHeight="1" x14ac:dyDescent="0.25"/>
    <row r="101" s="54" customFormat="1" ht="12.6" hidden="1" customHeight="1" x14ac:dyDescent="0.25"/>
    <row r="102" s="54" customFormat="1" ht="12.6" hidden="1" customHeight="1" x14ac:dyDescent="0.25"/>
    <row r="103" s="54" customFormat="1" ht="12.75" hidden="1" customHeight="1" x14ac:dyDescent="0.25"/>
    <row r="104" s="54" customFormat="1" ht="12.6" hidden="1" customHeight="1" x14ac:dyDescent="0.25"/>
    <row r="105" s="54" customFormat="1" ht="12.6" hidden="1" customHeight="1" x14ac:dyDescent="0.25"/>
    <row r="106" s="54" customFormat="1" ht="12.75" hidden="1" customHeight="1" x14ac:dyDescent="0.25"/>
  </sheetData>
  <sheetProtection algorithmName="SHA-512" hashValue="etSDDbhg6URZiHYV1XnavNhyTvK2Vw49Gm1yNS/q9fCR9jNVaV5Uw6CG6mUqXAQzQZKc3mH8eF9tg9dUx7wmGQ==" saltValue="HGRjMYEvb8Rt35Itg9f39w==" spinCount="100000" sheet="1" objects="1" scenarios="1"/>
  <mergeCells count="17">
    <mergeCell ref="B1:I1"/>
    <mergeCell ref="B3:D3"/>
    <mergeCell ref="B4:D4"/>
    <mergeCell ref="B5:D5"/>
    <mergeCell ref="G5:G6"/>
    <mergeCell ref="H5:H6"/>
    <mergeCell ref="B6:D6"/>
    <mergeCell ref="A22:B23"/>
    <mergeCell ref="C22:I23"/>
    <mergeCell ref="B7:D7"/>
    <mergeCell ref="B8:D8"/>
    <mergeCell ref="B9:D9"/>
    <mergeCell ref="B11:I11"/>
    <mergeCell ref="B15:H15"/>
    <mergeCell ref="B16:H16"/>
    <mergeCell ref="B17:I17"/>
    <mergeCell ref="A21:J21"/>
  </mergeCells>
  <pageMargins left="0.7" right="0.7" top="0.75" bottom="0.75" header="0.3" footer="0.3"/>
  <pageSetup scale="6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549571FD84E64A8EFFF161CAA25CB2" ma:contentTypeVersion="14" ma:contentTypeDescription="Create a new document." ma:contentTypeScope="" ma:versionID="5bbcb05cf90b981e657ce9f2877be7b8">
  <xsd:schema xmlns:xsd="http://www.w3.org/2001/XMLSchema" xmlns:xs="http://www.w3.org/2001/XMLSchema" xmlns:p="http://schemas.microsoft.com/office/2006/metadata/properties" xmlns:ns2="0d2a01b8-dd97-4b15-8960-71697eeb56b0" xmlns:ns3="89cf8a30-6554-4123-ae62-9114fdf6768e" targetNamespace="http://schemas.microsoft.com/office/2006/metadata/properties" ma:root="true" ma:fieldsID="de047473ac639ec4dab63b8d25869aa9" ns2:_="" ns3:_="">
    <xsd:import namespace="0d2a01b8-dd97-4b15-8960-71697eeb56b0"/>
    <xsd:import namespace="89cf8a30-6554-4123-ae62-9114fdf67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2a01b8-dd97-4b15-8960-71697eeb5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66cbf8b-c226-45db-9871-5b8270491e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cf8a30-6554-4123-ae62-9114fdf67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DB1C90-6E8E-467E-914E-929E12055A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2a01b8-dd97-4b15-8960-71697eeb56b0"/>
    <ds:schemaRef ds:uri="89cf8a30-6554-4123-ae62-9114fdf676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238923-750A-4790-81C7-E59B21CCC3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2-1 BuyDown - With Escrows</vt:lpstr>
      <vt:lpstr>2-1 BuyDown - No Escrows </vt:lpstr>
      <vt:lpstr>'2-1 BuyDown - No Escrows '!Print_Area</vt:lpstr>
      <vt:lpstr>'2-1 BuyDown - With Escrows'!Print_Area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Terri Smith</dc:creator>
  <cp:keywords/>
  <dc:description/>
  <cp:lastModifiedBy>Vicki Bannon</cp:lastModifiedBy>
  <cp:revision/>
  <dcterms:created xsi:type="dcterms:W3CDTF">2022-06-11T18:51:52Z</dcterms:created>
  <dcterms:modified xsi:type="dcterms:W3CDTF">2023-10-26T21:00:17Z</dcterms:modified>
  <cp:category/>
  <cp:contentStatus/>
</cp:coreProperties>
</file>